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filterPrivacy="1" codeName="ThisWorkbook"/>
  <bookViews>
    <workbookView xWindow="240" yWindow="135" windowWidth="26835" windowHeight="17115" xr2:uid="{00000000-000D-0000-FFFF-FFFF00000000}"/>
  </bookViews>
  <sheets>
    <sheet name="Bon de commande" sheetId="1" r:id="rId1"/>
    <sheet name="Configuration de la société" sheetId="2" state="hidden" r:id="rId2"/>
  </sheets>
  <definedNames>
    <definedName name="Configurationdelasociété_Abréviationdedevise">INDEX(Configurationdelasociété[VALEUR],MATCH("Abréviation de devise",Configurationdelasociété[INFORMATIONS SUR VOTRE SOCIÉTÉ],0))</definedName>
    <definedName name="Configurationdelasociété_Acheminementbancaire">INDEX(Configurationdelasociété[VALEUR],MATCH("Numéro d’acheminement (code SWIFT)",Configurationdelasociété[INFORMATIONS SUR VOTRE SOCIÉTÉ],0))</definedName>
    <definedName name="Configurationdelasociété_Adressebanque">INDEX(Configurationdelasociété[VALEUR],MATCH("Adresse de la banque",Configurationdelasociété[INFORMATIONS SUR VOTRE SOCIÉTÉ],0))</definedName>
    <definedName name="Configurationdelasociété_Adresseligne1">INDEX(Configurationdelasociété[VALEUR],MATCH("Adresse ligne 1",Configurationdelasociété[INFORMATIONS SUR VOTRE SOCIÉTÉ],0))</definedName>
    <definedName name="Configurationdelasociété_Adresseligne2">INDEX(Configurationdelasociété[VALEUR],MATCH("Adresse ligne 2",Configurationdelasociété[INFORMATIONS SUR VOTRE SOCIÉTÉ],0))</definedName>
    <definedName name="Configurationdelasociété_Adresseligne3">INDEX(Configurationdelasociété[VALEUR],MATCH("Adresse ligne 3",Configurationdelasociété[INFORMATIONS SUR VOTRE SOCIÉTÉ],0))</definedName>
    <definedName name="Configurationdelasociété_Adresseligne4">INDEX(Configurationdelasociété[VALEUR],MATCH("Adresse ligne 4",Configurationdelasociété[INFORMATIONS SUR VOTRE SOCIÉTÉ],0))</definedName>
    <definedName name="Configurationdelasociété_Adresseligne5">INDEX(Configurationdelasociété[VALEUR],MATCH("Adresse ligne 5",Configurationdelasociété[INFORMATIONS SUR VOTRE SOCIÉTÉ],0))</definedName>
    <definedName name="Configurationdelasociété_Bénéficiaireduchèque">INDEX(Configurationdelasociété[VALEUR],MATCH("Libeller les chèques à l’ordre de",Configurationdelasociété[INFORMATIONS SUR VOTRE SOCIÉTÉ],0))</definedName>
    <definedName name="Configurationdelasociété_Comptebancaire">INDEX(Configurationdelasociété[VALEUR],MATCH("Numéro de compte",Configurationdelasociété[INFORMATIONS SUR VOTRE SOCIÉTÉ],0))</definedName>
    <definedName name="Configurationdelasociété_Nomdebanque">INDEX(Configurationdelasociété[VALEUR],MATCH("Nom de la banque",Configurationdelasociété[INFORMATIONS SUR VOTRE SOCIÉTÉ],0))</definedName>
    <definedName name="Configurationdelasociété_Nomdelabanquedubénéficiaire">INDEX(Configurationdelasociété[VALEUR],MATCH("Nom du bénéficiaire du virement bancaire",Configurationdelasociété[INFORMATIONS SUR VOTRE SOCIÉTÉ],0))</definedName>
    <definedName name="Configurationdelasociété_Nomdelasociété">INDEX(Configurationdelasociété[VALEUR],MATCH("Nom de la société",Configurationdelasociété[INFORMATIONS SUR VOTRE SOCIÉTÉ],0))</definedName>
    <definedName name="Configurationdelasociété_votreemail">INDEX(Configurationdelasociété[VALEUR],MATCH("E-mail",Configurationdelasociété[INFORMATIONS SUR VOTRE SOCIÉTÉ],0))</definedName>
    <definedName name="Configurationdelasociété_votrenom">INDEX(Configurationdelasociété[VALEUR],MATCH("Votre nom",Configurationdelasociété[INFORMATIONS SUR VOTRE SOCIÉTÉ],0))</definedName>
    <definedName name="Configurationdelasociété_votretélécopie">INDEX(Configurationdelasociété[VALEUR],MATCH("Télécopie",Configurationdelasociété[INFORMATIONS SUR VOTRE SOCIÉTÉ],0))</definedName>
    <definedName name="Configurationdelasociété_votretéléphone">INDEX(Configurationdelasociété[VALEUR],MATCH("Téléphone",Configurationdelasociété[INFORMATIONS SUR VOTRE SOCIÉTÉ],0))</definedName>
    <definedName name="Configurationdelasociété_votreURL">INDEX(Configurationdelasociété[VALEUR],MATCH("Site web",Configurationdelasociété[INFORMATIONS SUR VOTRE SOCIÉTÉ],0))</definedName>
    <definedName name="Numérodefacture">'Bon de commande'!$C$2</definedName>
    <definedName name="Totalfacture">'Bon de commande'!$E$34</definedName>
    <definedName name="_xlnm.Print_Area" localSheetId="0">'Bon de commande'!$A$1:$F$52</definedName>
  </definedNames>
  <calcPr calcId="171027"/>
</workbook>
</file>

<file path=xl/calcChain.xml><?xml version="1.0" encoding="utf-8"?>
<calcChain xmlns="http://schemas.openxmlformats.org/spreadsheetml/2006/main">
  <c r="E31" i="1" l="1"/>
  <c r="E32" i="1" s="1"/>
  <c r="E34" i="1" s="1"/>
  <c r="E15" i="1"/>
  <c r="E16" i="1" l="1"/>
  <c r="E30" i="1"/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B45" i="1" l="1"/>
  <c r="B42" i="1"/>
  <c r="B41" i="1"/>
  <c r="E39" i="1" l="1"/>
  <c r="B43" i="1"/>
  <c r="B40" i="1"/>
  <c r="B39" i="1"/>
  <c r="B38" i="1"/>
  <c r="E43" i="1" l="1"/>
  <c r="E42" i="1"/>
  <c r="E41" i="1"/>
  <c r="E38" i="1"/>
  <c r="D34" i="1" l="1"/>
  <c r="E10" i="1" l="1"/>
</calcChain>
</file>

<file path=xl/sharedStrings.xml><?xml version="1.0" encoding="utf-8"?>
<sst xmlns="http://schemas.openxmlformats.org/spreadsheetml/2006/main" count="80" uniqueCount="76">
  <si>
    <t>Votre nom</t>
  </si>
  <si>
    <t>Téléphone</t>
  </si>
  <si>
    <t>Site web</t>
  </si>
  <si>
    <t>Télécopie</t>
  </si>
  <si>
    <t>Abréviation de devise</t>
  </si>
  <si>
    <t>EUR</t>
  </si>
  <si>
    <t>Nom de la banque</t>
  </si>
  <si>
    <t>Adresse de la banque</t>
  </si>
  <si>
    <t>Numéro de compte</t>
  </si>
  <si>
    <t>Numéro d’acheminement (code SWIFT)</t>
  </si>
  <si>
    <t>Adresse ligne 1</t>
  </si>
  <si>
    <t>Adresse ligne 2</t>
  </si>
  <si>
    <t>Adresse ligne 3</t>
  </si>
  <si>
    <t>Adresse ligne 4</t>
  </si>
  <si>
    <t>Adresse ligne 5</t>
  </si>
  <si>
    <t>Nom de la société</t>
  </si>
  <si>
    <t>Nom du bénéficiaire du virement bancaire</t>
  </si>
  <si>
    <t>Libeller les chèques à l’ordre de</t>
  </si>
  <si>
    <t>QUANTITÉ</t>
  </si>
  <si>
    <t>DÉTAILS</t>
  </si>
  <si>
    <t>PRIX UNITAIRE</t>
  </si>
  <si>
    <t>TOTAL LIGNE</t>
  </si>
  <si>
    <t>INFORMATIONS SUR LE PAIEMENT</t>
  </si>
  <si>
    <t>AUTRES INFORMATIONS</t>
  </si>
  <si>
    <t>VALEUR</t>
  </si>
  <si>
    <t>INFORMATIONS SUR VOTRE SOCIÉTÉ</t>
  </si>
  <si>
    <t>CONFIGURATION DE LA SOCIÉTÉ</t>
  </si>
  <si>
    <t>E-mail</t>
  </si>
  <si>
    <t xml:space="preserve"> </t>
  </si>
  <si>
    <t>Association Myrte et Papyrus</t>
  </si>
  <si>
    <t>Les Jardins de Chanabier</t>
  </si>
  <si>
    <t>23 rue de Ferrières</t>
  </si>
  <si>
    <t>07200 AUBENAS</t>
  </si>
  <si>
    <t>Nathanaël Bechdolff</t>
  </si>
  <si>
    <t>www.jardinsdechanabier,com</t>
  </si>
  <si>
    <t>Crédit Mutuel Aubenas</t>
  </si>
  <si>
    <t>43 Boulevard Gambetta 07200 AUBENAS</t>
  </si>
  <si>
    <t>FR76 1027 8089 1100 0206 0100 131</t>
  </si>
  <si>
    <t>CMCIFR2A</t>
  </si>
  <si>
    <t>Total</t>
  </si>
  <si>
    <t xml:space="preserve">Association Myrte et Papyrus </t>
  </si>
  <si>
    <t xml:space="preserve">23 rue de Ferrières </t>
  </si>
  <si>
    <t>jardinsdechanabier@gmail.com</t>
  </si>
  <si>
    <t xml:space="preserve">France </t>
  </si>
  <si>
    <t>Cocher la case correspondant à votre choix</t>
  </si>
  <si>
    <t>Par virement (voir coordonnées bancaires)</t>
  </si>
  <si>
    <t>Par chèque (joindre votre paiement à la commande)</t>
  </si>
  <si>
    <t>Par Paypal (nous vous enverrons un lien sur votre adresse mail pour effectuer le paiement)</t>
  </si>
  <si>
    <t>+33 642 643 809</t>
  </si>
  <si>
    <t>n° 2017-000</t>
  </si>
  <si>
    <t>Date</t>
  </si>
  <si>
    <t>Adresse</t>
  </si>
  <si>
    <t xml:space="preserve">Téléphone </t>
  </si>
  <si>
    <t>Mail</t>
  </si>
  <si>
    <t>Série de 8 cartes humoristiques avec port compris</t>
  </si>
  <si>
    <t>Carte n° 1 Le pommier</t>
  </si>
  <si>
    <t>Carte n° 2 La vigne</t>
  </si>
  <si>
    <t>Carte n° 3 Le papyrus</t>
  </si>
  <si>
    <t>Carte n° 4 Le chanvre</t>
  </si>
  <si>
    <t>Carte n° 5 Les fleurs des champs</t>
  </si>
  <si>
    <t>Carte n° 6 L'olivier</t>
  </si>
  <si>
    <t>Carte n° 7 Le figuier</t>
  </si>
  <si>
    <t>Carte n° 8 La grenade</t>
  </si>
  <si>
    <t>Badge 38 mm avec logo (prix libre, minimum 0,50 €)</t>
  </si>
  <si>
    <t>Tee shirt blanc impression dos et poitrine taille S</t>
  </si>
  <si>
    <t>Tee shirt blanc impression dos et poitrine taille M</t>
  </si>
  <si>
    <t>Tee shirt blanc impression dos et poitrine taille L</t>
  </si>
  <si>
    <t>Tee shirt blanc impression dos et poitrine taille XL</t>
  </si>
  <si>
    <t>Nom/Prénom</t>
  </si>
  <si>
    <t>BON DE
COMMANDE</t>
  </si>
  <si>
    <t>Ajouter participation au frais de port (ne pas ajouter si vous achetez la série de 8 cartes)</t>
  </si>
  <si>
    <t xml:space="preserve">Sticker rond Ø 60 mm avec logo (prix libre) </t>
  </si>
  <si>
    <t xml:space="preserve">Sticker rectangulaire 100 x 35 mm avec logo (prix libre) </t>
  </si>
  <si>
    <t xml:space="preserve">CODE DE REMISE :  RENTREE2017 </t>
  </si>
  <si>
    <t>VENTE FLASH RENTREE 2017 
du  28/08 au 02/09/2017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</si>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</sst>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* #,##0.00\ &quot;€&quot;_-;\-* #,##0.00\ &quot;€&quot;_-;_-* &quot;-&quot;??\ &quot;€&quot;_-;_-@_-"/>
    <numFmt numFmtId="164" formatCode="&quot;$&quot;#,##0.00"/>
    <numFmt numFmtId="165" formatCode="#,##0.00;;"/>
    <numFmt numFmtId="166" formatCode="General;;"/>
    <numFmt numFmtId="167" formatCode="dd\ mmmm\ yyyy"/>
    <numFmt numFmtId="168" formatCode="#,##0.00\ &quot;€&quot;"/>
  </numFmts>
  <fonts count="20" x14ac:knownFonts="1">
    <font>
      <sz val="8"/>
      <color theme="3"/>
      <name val="Verdana"/>
      <family val="2"/>
      <scheme val="minor"/>
    </font>
    <font>
      <sz val="11"/>
      <name val="Verdana"/>
      <family val="2"/>
      <scheme val="minor"/>
    </font>
    <font>
      <sz val="11"/>
      <color rgb="FF969696"/>
      <name val="Verdana"/>
      <family val="2"/>
      <scheme val="minor"/>
    </font>
    <font>
      <b/>
      <sz val="16"/>
      <color rgb="FF00679A"/>
      <name val="Verdana"/>
      <family val="2"/>
      <scheme val="minor"/>
    </font>
    <font>
      <sz val="8"/>
      <color theme="1"/>
      <name val="Verdana"/>
      <family val="2"/>
      <scheme val="minor"/>
    </font>
    <font>
      <sz val="8"/>
      <name val="Verdana"/>
      <family val="2"/>
      <scheme val="minor"/>
    </font>
    <font>
      <sz val="8"/>
      <color theme="3"/>
      <name val="Verdana"/>
      <family val="2"/>
      <scheme val="minor"/>
    </font>
    <font>
      <sz val="10"/>
      <color theme="1"/>
      <name val="Sylfaen"/>
      <family val="1"/>
      <scheme val="major"/>
    </font>
    <font>
      <sz val="10"/>
      <color theme="4" tint="-0.249977111117893"/>
      <name val="Sylfaen"/>
      <family val="1"/>
      <scheme val="major"/>
    </font>
    <font>
      <b/>
      <sz val="8"/>
      <color theme="3"/>
      <name val="Verdana"/>
      <family val="2"/>
      <scheme val="minor"/>
    </font>
    <font>
      <sz val="7"/>
      <color rgb="FF473530"/>
      <name val="Verdana"/>
      <family val="2"/>
      <scheme val="minor"/>
    </font>
    <font>
      <sz val="11"/>
      <color theme="4"/>
      <name val="Verdana"/>
      <family val="2"/>
      <scheme val="minor"/>
    </font>
    <font>
      <sz val="20"/>
      <color theme="3"/>
      <name val="Sylfaen"/>
      <family val="1"/>
      <scheme val="major"/>
    </font>
    <font>
      <b/>
      <i/>
      <sz val="8"/>
      <color theme="3"/>
      <name val="Verdana"/>
      <family val="2"/>
      <scheme val="minor"/>
    </font>
    <font>
      <b/>
      <sz val="8"/>
      <name val="Verdana"/>
      <family val="2"/>
      <scheme val="minor"/>
    </font>
    <font>
      <sz val="20"/>
      <color theme="4"/>
      <name val="Sylfaen"/>
      <family val="1"/>
      <scheme val="major"/>
    </font>
    <font>
      <u/>
      <sz val="8"/>
      <color theme="10"/>
      <name val="Verdana"/>
      <family val="2"/>
      <scheme val="minor"/>
    </font>
    <font>
      <outline/>
      <shadow/>
      <sz val="8"/>
      <color theme="3"/>
      <name val="Verdana"/>
      <family val="2"/>
      <scheme val="minor"/>
    </font>
    <font>
      <b/>
      <i/>
      <sz val="9"/>
      <name val="Verdana"/>
      <family val="2"/>
      <scheme val="minor"/>
    </font>
    <font>
      <sz val="14"/>
      <name val="Sylfaen"/>
      <family val="1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2"/>
      </top>
      <bottom/>
      <diagonal/>
    </border>
    <border>
      <left/>
      <right/>
      <top/>
      <bottom style="thick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thick">
        <color theme="3"/>
      </top>
      <bottom/>
      <diagonal/>
    </border>
    <border>
      <left/>
      <right/>
      <top style="thin">
        <color theme="2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4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>
      <alignment vertical="center"/>
    </xf>
    <xf numFmtId="166" fontId="2" fillId="0" borderId="0" xfId="0" applyNumberFormat="1" applyFont="1" applyFill="1">
      <alignment vertical="center"/>
    </xf>
    <xf numFmtId="0" fontId="1" fillId="0" borderId="0" xfId="0" applyFont="1" applyFill="1" applyAlignment="1">
      <alignment vertical="top"/>
    </xf>
    <xf numFmtId="0" fontId="1" fillId="0" borderId="1" xfId="0" applyFont="1" applyFill="1" applyBorder="1">
      <alignment vertical="center"/>
    </xf>
    <xf numFmtId="166" fontId="4" fillId="0" borderId="0" xfId="0" applyNumberFormat="1" applyFont="1" applyFill="1" applyBorder="1" applyAlignment="1">
      <alignment horizontal="left" vertical="center" indent="1"/>
    </xf>
    <xf numFmtId="165" fontId="4" fillId="0" borderId="0" xfId="0" applyNumberFormat="1" applyFont="1" applyFill="1" applyBorder="1" applyAlignment="1">
      <alignment horizontal="right" vertical="center" inden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indent="1"/>
    </xf>
    <xf numFmtId="10" fontId="6" fillId="0" borderId="0" xfId="0" applyNumberFormat="1" applyFont="1" applyFill="1" applyAlignment="1">
      <alignment horizontal="right" indent="1"/>
    </xf>
    <xf numFmtId="0" fontId="6" fillId="0" borderId="0" xfId="0" applyFont="1" applyFill="1">
      <alignment vertical="center"/>
    </xf>
    <xf numFmtId="166" fontId="6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1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right" indent="1"/>
    </xf>
    <xf numFmtId="0" fontId="1" fillId="0" borderId="4" xfId="0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10" fillId="0" borderId="0" xfId="0" applyFont="1">
      <alignment vertical="center"/>
    </xf>
    <xf numFmtId="0" fontId="6" fillId="0" borderId="3" xfId="0" applyFont="1" applyFill="1" applyBorder="1">
      <alignment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left"/>
    </xf>
    <xf numFmtId="164" fontId="13" fillId="0" borderId="3" xfId="0" applyNumberFormat="1" applyFont="1" applyFill="1" applyBorder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6" fillId="0" borderId="0" xfId="2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>
      <alignment horizontal="right" vertical="center" indent="1"/>
    </xf>
    <xf numFmtId="0" fontId="0" fillId="0" borderId="0" xfId="0" applyFont="1" applyFill="1" applyAlignment="1">
      <alignment horizontal="right" vertical="center" indent="1"/>
    </xf>
    <xf numFmtId="168" fontId="6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top"/>
    </xf>
    <xf numFmtId="3" fontId="0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15" fillId="0" borderId="0" xfId="0" applyNumberFormat="1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 wrapText="1"/>
    </xf>
    <xf numFmtId="166" fontId="0" fillId="0" borderId="0" xfId="0" applyNumberFormat="1" applyFont="1" applyFill="1" applyAlignment="1">
      <alignment horizontal="right"/>
    </xf>
    <xf numFmtId="166" fontId="6" fillId="0" borderId="0" xfId="0" applyNumberFormat="1" applyFont="1" applyFill="1" applyAlignment="1">
      <alignment horizontal="right"/>
    </xf>
    <xf numFmtId="0" fontId="9" fillId="0" borderId="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indent="1"/>
    </xf>
    <xf numFmtId="0" fontId="11" fillId="0" borderId="3" xfId="0" applyFont="1" applyFill="1" applyBorder="1" applyAlignment="1">
      <alignment horizontal="right" vertical="center" indent="1"/>
    </xf>
    <xf numFmtId="168" fontId="11" fillId="0" borderId="1" xfId="0" applyNumberFormat="1" applyFont="1" applyFill="1" applyBorder="1" applyAlignment="1">
      <alignment vertical="center"/>
    </xf>
    <xf numFmtId="168" fontId="11" fillId="0" borderId="3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166" fontId="6" fillId="0" borderId="0" xfId="0" applyNumberFormat="1" applyFont="1" applyFill="1" applyAlignment="1">
      <alignment horizontal="right"/>
    </xf>
    <xf numFmtId="0" fontId="0" fillId="0" borderId="3" xfId="0" applyFill="1" applyBorder="1" applyAlignment="1">
      <alignment horizontal="left"/>
    </xf>
    <xf numFmtId="9" fontId="0" fillId="0" borderId="0" xfId="0" applyNumberFormat="1" applyFont="1" applyFill="1" applyAlignment="1">
      <alignment horizontal="right" vertical="center" inden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 applyProtection="1">
      <alignment horizontal="left" vertical="center" indent="1"/>
      <protection locked="0"/>
    </xf>
    <xf numFmtId="167" fontId="5" fillId="0" borderId="5" xfId="0" applyNumberFormat="1" applyFont="1" applyFill="1" applyBorder="1" applyAlignment="1" applyProtection="1">
      <alignment horizontal="left"/>
      <protection locked="0"/>
    </xf>
    <xf numFmtId="0" fontId="14" fillId="0" borderId="6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166" fontId="6" fillId="0" borderId="0" xfId="0" applyNumberFormat="1" applyFont="1" applyFill="1" applyProtection="1">
      <alignment vertical="center"/>
      <protection locked="0"/>
    </xf>
    <xf numFmtId="166" fontId="0" fillId="0" borderId="0" xfId="0" applyNumberFormat="1" applyFont="1" applyFill="1" applyProtection="1">
      <alignment vertical="center"/>
      <protection locked="0"/>
    </xf>
    <xf numFmtId="166" fontId="0" fillId="0" borderId="0" xfId="0" applyNumberFormat="1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 indent="1"/>
      <protection locked="0"/>
    </xf>
    <xf numFmtId="44" fontId="17" fillId="0" borderId="2" xfId="1" applyNumberFormat="1" applyFont="1" applyFill="1" applyBorder="1" applyAlignment="1" applyProtection="1">
      <alignment vertical="center"/>
      <protection locked="0"/>
    </xf>
    <xf numFmtId="0" fontId="1" fillId="0" borderId="8" xfId="0" applyFont="1" applyFill="1" applyBorder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16" xfId="0" applyFont="1" applyFill="1" applyBorder="1" applyAlignment="1" applyProtection="1">
      <alignment horizontal="left" vertical="top" wrapText="1"/>
      <protection locked="0"/>
    </xf>
  </cellXfs>
  <cellStyles count="3">
    <cellStyle name="Lien hypertexte" xfId="2" builtinId="8"/>
    <cellStyle name="Monétaire" xfId="1" builtinId="4"/>
    <cellStyle name="Normal" xfId="0" builtinId="0" customBuiltin="1"/>
  </cellStyles>
  <dxfs count="15">
    <dxf>
      <font>
        <strike/>
        <outline/>
        <shadow/>
        <u val="none"/>
        <vertAlign val="baseline"/>
        <sz val="8"/>
        <name val="Verdana"/>
        <scheme val="minor"/>
      </font>
      <alignment horizontal="left" vertical="center" textRotation="0" wrapText="0" indent="1" justifyLastLine="0" shrinkToFit="0" readingOrder="0"/>
      <protection locked="0" hidden="0"/>
    </dxf>
    <dxf>
      <font>
        <strike/>
        <outline/>
        <shadow/>
        <u val="none"/>
        <vertAlign val="baseline"/>
        <sz val="8"/>
        <name val="Verdana"/>
        <scheme val="minor"/>
      </font>
      <numFmt numFmtId="165" formatCode="#,##0.00;;"/>
    </dxf>
    <dxf>
      <font>
        <strike/>
        <outline/>
        <shadow/>
        <u val="none"/>
        <vertAlign val="baseline"/>
        <sz val="8"/>
        <name val="Verdana"/>
        <scheme val="minor"/>
      </font>
    </dxf>
    <dxf>
      <font>
        <strike/>
        <outline/>
        <shadow/>
        <u val="none"/>
        <vertAlign val="baseline"/>
        <sz val="8"/>
        <name val="Verdana"/>
        <scheme val="minor"/>
      </font>
    </dxf>
    <dxf>
      <font>
        <b/>
        <i/>
        <strike/>
        <condense/>
        <extend/>
        <outline/>
        <shadow/>
        <u val="none"/>
        <vertAlign val="baseline"/>
        <sz val="8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8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/>
        <outline/>
        <shadow/>
        <u val="none"/>
        <vertAlign val="baseline"/>
        <sz val="10"/>
        <color theme="1"/>
        <name val="Sylfaen"/>
        <scheme val="major"/>
      </font>
    </dxf>
    <dxf>
      <font>
        <strike/>
        <outline/>
        <shadow/>
        <u val="none"/>
        <vertAlign val="baseline"/>
        <sz val="8"/>
        <color theme="3"/>
        <name val="Verdana"/>
        <scheme val="minor"/>
      </font>
      <alignment horizontal="left" vertical="center" textRotation="0" wrapText="0" indent="0" justifyLastLine="0" shrinkToFit="0" readingOrder="0"/>
    </dxf>
    <dxf>
      <font>
        <strike/>
        <outline/>
        <shadow/>
        <u val="none"/>
        <vertAlign val="baseline"/>
        <sz val="8"/>
        <color theme="3"/>
        <name val="Verdana"/>
        <scheme val="minor"/>
      </font>
      <alignment horizontal="left" vertical="center" textRotation="0" wrapText="0" indent="0" justifyLastLine="0" shrinkToFit="0" readingOrder="0"/>
    </dxf>
    <dxf>
      <font>
        <strike/>
        <outline/>
        <shadow/>
        <u val="none"/>
        <vertAlign val="baseline"/>
        <sz val="8"/>
        <color theme="3"/>
        <name val="Verdana"/>
        <scheme val="minor"/>
      </font>
      <alignment horizontal="left" vertical="center" textRotation="0" wrapText="0" indent="0" justifyLastLine="0" shrinkToFit="0" readingOrder="0"/>
    </dxf>
    <dxf>
      <font>
        <strike/>
        <outline/>
        <shadow/>
        <u val="none"/>
        <vertAlign val="baseline"/>
        <sz val="10"/>
        <color theme="1"/>
        <name val="Sylfaen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 xr9:uid="{00000000-0011-0000-FFFF-FFFF00000000}">
      <tableStyleElement type="wholeTable" dxfId="14"/>
      <tableStyleElement type="headerRow" dxfId="13"/>
      <tableStyleElement type="totalRow" dxfId="12"/>
      <tableStyleElement type="firstRowStripe" dxfId="11"/>
    </tableStyle>
  </tableStyles>
  <colors>
    <mruColors>
      <color rgb="FFFFFFFF"/>
      <color rgb="FFF7F7F7"/>
      <color rgb="FFF0FFD9"/>
      <color rgb="FFF2F2F2"/>
      <color rgb="FF009AE4"/>
      <color rgb="FF757575"/>
      <color rgb="FF969696"/>
      <color rgb="FF00679A"/>
      <color rgb="FF0091DA"/>
      <color rgb="FF9C9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'Configuration de la soci&#233;t&#233;'!A1"/><Relationship Id="rId1" Type="http://schemas.openxmlformats.org/officeDocument/2006/relationships/hyperlink" Target="#'Company Setup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Worksheet!A1"/><Relationship Id="rId1" Type="http://schemas.openxmlformats.org/officeDocument/2006/relationships/hyperlink" Target="#Factu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2614</xdr:colOff>
      <xdr:row>1</xdr:row>
      <xdr:rowOff>552449</xdr:rowOff>
    </xdr:from>
    <xdr:to>
      <xdr:col>8</xdr:col>
      <xdr:colOff>459815</xdr:colOff>
      <xdr:row>14</xdr:row>
      <xdr:rowOff>0</xdr:rowOff>
    </xdr:to>
    <xdr:grpSp>
      <xdr:nvGrpSpPr>
        <xdr:cNvPr id="2" name="Conseils" descr="Utilisez l’onglet Configuration de la société pour entrer les informations relatives à votre société.&#10;&#10;Pour ajouter votre logo, cliquez avec le bouton droit sur l’espace réservé au logo, puis cliquez sur Modifier l’image." title="Consei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124700" y="876299"/>
          <a:ext cx="0" cy="2219326"/>
          <a:chOff x="6800850" y="619124"/>
          <a:chExt cx="1676401" cy="2341757"/>
        </a:xfrm>
      </xdr:grpSpPr>
      <xdr:sp macro="" textlink="">
        <xdr:nvSpPr>
          <xdr:cNvPr id="38" name="Zone de texte 37" descr="Utilisez l’onglet Configuration de la société pour entrer les informations relatives à votre société.&#10;&#10;Pour ajouter votre logo, cliquez avec le bouton droit sur l’espace réservé au logo, puis cliquez sur Modifier l’image." title="Conseils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6800850" y="657052"/>
            <a:ext cx="1673352" cy="2303829"/>
          </a:xfrm>
          <a:prstGeom prst="rect">
            <a:avLst/>
          </a:prstGeom>
          <a:noFill/>
          <a:ln>
            <a:solidFill>
              <a:schemeClr val="bg2"/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wrap="square" lIns="182880" tIns="182880" rIns="182880" bIns="91440" rtlCol="0" anchor="t"/>
          <a:lstStyle/>
          <a:p>
            <a:endParaRPr lang="en-US" sz="700" baseline="0">
              <a:solidFill>
                <a:schemeClr val="tx2"/>
              </a:solidFill>
            </a:endParaRPr>
          </a:p>
          <a:p>
            <a:endParaRPr lang="en-US" sz="700" baseline="0">
              <a:solidFill>
                <a:schemeClr val="tx2"/>
              </a:solidFill>
            </a:endParaRPr>
          </a:p>
          <a:p>
            <a:endParaRPr lang="en-US" sz="700" baseline="0">
              <a:solidFill>
                <a:schemeClr val="tx2"/>
              </a:solidFill>
            </a:endParaRPr>
          </a:p>
          <a:p>
            <a:pPr>
              <a:lnSpc>
                <a:spcPct val="114000"/>
              </a:lnSpc>
            </a:pPr>
            <a:r>
              <a:rPr lang="en-US" sz="700" b="1" baseline="0">
                <a:solidFill>
                  <a:schemeClr val="tx2"/>
                </a:solidFill>
              </a:rPr>
              <a:t>CONSEILS: </a:t>
            </a:r>
            <a:endParaRPr lang="en-US" sz="700" baseline="0">
              <a:solidFill>
                <a:schemeClr val="tx2"/>
              </a:solidFill>
            </a:endParaRPr>
          </a:p>
          <a:p>
            <a:pPr>
              <a:lnSpc>
                <a:spcPct val="114000"/>
              </a:lnSpc>
            </a:pPr>
            <a:endParaRPr lang="en-US" sz="700" baseline="0">
              <a:solidFill>
                <a:schemeClr val="tx2"/>
              </a:solidFill>
            </a:endParaRPr>
          </a:p>
          <a:p>
            <a:pPr marL="171450" indent="-171450">
              <a:lnSpc>
                <a:spcPct val="114000"/>
              </a:lnSpc>
              <a:buFont typeface="Wingdings" panose="05000000000000000000" pitchFamily="2" charset="2"/>
              <a:buChar char="§"/>
            </a:pPr>
            <a:r>
              <a:rPr lang="en-US" sz="700" baseline="0">
                <a:solidFill>
                  <a:schemeClr val="tx2"/>
                </a:solidFill>
              </a:rPr>
              <a:t>Utilisez l’onglet Configuration de la société pour entrer les informations relatives à votre société. </a:t>
            </a:r>
          </a:p>
          <a:p>
            <a:pPr marL="171450" indent="-171450">
              <a:lnSpc>
                <a:spcPct val="114000"/>
              </a:lnSpc>
              <a:buFont typeface="Wingdings" panose="05000000000000000000" pitchFamily="2" charset="2"/>
              <a:buChar char="§"/>
            </a:pPr>
            <a:endParaRPr lang="en-US" sz="700" baseline="0">
              <a:solidFill>
                <a:schemeClr val="tx2"/>
              </a:solidFill>
            </a:endParaRPr>
          </a:p>
          <a:p>
            <a:pPr marL="171450" indent="-171450">
              <a:lnSpc>
                <a:spcPct val="114000"/>
              </a:lnSpc>
              <a:buFont typeface="Wingdings" panose="05000000000000000000" pitchFamily="2" charset="2"/>
              <a:buChar char="§"/>
            </a:pPr>
            <a:r>
              <a:rPr lang="en-US" sz="700" baseline="0">
                <a:solidFill>
                  <a:schemeClr val="tx2"/>
                </a:solidFill>
              </a:rPr>
              <a:t>Pour ajouter votre logo, cliquez avec le bouton droit sur l’espace réservé au logo, puis cliquez sur </a:t>
            </a:r>
            <a:r>
              <a:rPr lang="en-US" sz="700" b="1" baseline="0">
                <a:solidFill>
                  <a:schemeClr val="tx2"/>
                </a:solidFill>
              </a:rPr>
              <a:t>Modifier l’image.</a:t>
            </a:r>
            <a:endParaRPr lang="en-US" sz="700" baseline="0">
              <a:solidFill>
                <a:schemeClr val="tx2"/>
              </a:solidFill>
            </a:endParaRPr>
          </a:p>
          <a:p>
            <a:endParaRPr lang="en-US" sz="700" baseline="0">
              <a:solidFill>
                <a:schemeClr val="tx2"/>
              </a:solidFill>
            </a:endParaRPr>
          </a:p>
        </xdr:txBody>
      </xdr:sp>
      <xdr:cxnSp macro="">
        <xdr:nvCxnSpPr>
          <xdr:cNvPr id="39" name="Lien droit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/>
        </xdr:nvCxnSpPr>
        <xdr:spPr>
          <a:xfrm>
            <a:off x="6800851" y="619124"/>
            <a:ext cx="1676400" cy="0"/>
          </a:xfrm>
          <a:prstGeom prst="line">
            <a:avLst/>
          </a:prstGeom>
          <a:ln w="25400">
            <a:solidFill>
              <a:schemeClr val="tx2"/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  <xdr:twoCellAnchor>
    <xdr:from>
      <xdr:col>6</xdr:col>
      <xdr:colOff>127963</xdr:colOff>
      <xdr:row>2</xdr:row>
      <xdr:rowOff>66676</xdr:rowOff>
    </xdr:from>
    <xdr:to>
      <xdr:col>8</xdr:col>
      <xdr:colOff>353515</xdr:colOff>
      <xdr:row>3</xdr:row>
      <xdr:rowOff>190504</xdr:rowOff>
    </xdr:to>
    <xdr:grpSp>
      <xdr:nvGrpSpPr>
        <xdr:cNvPr id="20" name="Configuration de la société" descr="&quot;&quot;" title="Bouton de navigation de la configuration de la société">
          <a:hlinkClick xmlns:r="http://schemas.openxmlformats.org/officeDocument/2006/relationships" r:id="rId1" tooltip="Go to Company Setup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7124700" y="942976"/>
          <a:ext cx="0" cy="428628"/>
          <a:chOff x="10191750" y="1028819"/>
          <a:chExt cx="1444752" cy="424634"/>
        </a:xfrm>
      </xdr:grpSpPr>
      <xdr:sp macro="[0]!shpButtonCompany_Click" textlink="">
        <xdr:nvSpPr>
          <xdr:cNvPr id="67" name="Zone de texte 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/>
        </xdr:nvSpPr>
        <xdr:spPr>
          <a:xfrm>
            <a:off x="10191750" y="1028819"/>
            <a:ext cx="1444752" cy="424634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50">
                <a:solidFill>
                  <a:schemeClr val="bg1"/>
                </a:solidFill>
              </a:rPr>
              <a:t>CONFIGURATION DE LA SOCIÉTÉ</a:t>
            </a:r>
          </a:p>
        </xdr:txBody>
      </xdr:sp>
      <xdr:sp macro="[0]!shpButtonCompany_Click" textlink="">
        <xdr:nvSpPr>
          <xdr:cNvPr id="68" name="Zone de texte 67">
            <a:hlinkClick xmlns:r="http://schemas.openxmlformats.org/officeDocument/2006/relationships" r:id="rId2" tooltip="Cliquer pour modifier ou consulter les informations relatives à votre société"/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 txBox="1"/>
        </xdr:nvSpPr>
        <xdr:spPr>
          <a:xfrm>
            <a:off x="10220326" y="1067333"/>
            <a:ext cx="1380744" cy="329499"/>
          </a:xfrm>
          <a:prstGeom prst="rect">
            <a:avLst/>
          </a:prstGeom>
          <a:noFill/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 fPrintsWithSheet="0"/>
  </xdr:twoCellAnchor>
  <xdr:twoCellAnchor editAs="oneCell">
    <xdr:from>
      <xdr:col>3</xdr:col>
      <xdr:colOff>328456</xdr:colOff>
      <xdr:row>0</xdr:row>
      <xdr:rowOff>123825</xdr:rowOff>
    </xdr:from>
    <xdr:to>
      <xdr:col>5</xdr:col>
      <xdr:colOff>0</xdr:colOff>
      <xdr:row>1</xdr:row>
      <xdr:rowOff>429756</xdr:rowOff>
    </xdr:to>
    <xdr:pic>
      <xdr:nvPicPr>
        <xdr:cNvPr id="9" name="Remplacer par le log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2381" y="123825"/>
          <a:ext cx="2063790" cy="629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</xdr:row>
      <xdr:rowOff>0</xdr:rowOff>
    </xdr:from>
    <xdr:to>
      <xdr:col>6</xdr:col>
      <xdr:colOff>133351</xdr:colOff>
      <xdr:row>3</xdr:row>
      <xdr:rowOff>0</xdr:rowOff>
    </xdr:to>
    <xdr:grpSp>
      <xdr:nvGrpSpPr>
        <xdr:cNvPr id="4" name="Groupe 3" descr="&quot;&quot;" title="Bouton de navigation de facture">
          <a:hlinkClick xmlns:r="http://schemas.openxmlformats.org/officeDocument/2006/relationships" r:id="rId1" tooltip="Cliquer pour afficher ou modifier la factur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629275" y="438150"/>
          <a:ext cx="1676401" cy="523875"/>
          <a:chOff x="5191125" y="438150"/>
          <a:chExt cx="1676401" cy="523875"/>
        </a:xfrm>
      </xdr:grpSpPr>
      <xdr:grpSp>
        <xdr:nvGrpSpPr>
          <xdr:cNvPr id="11" name="Groupe 10">
            <a:hlinkClick xmlns:r="http://schemas.openxmlformats.org/officeDocument/2006/relationships" r:id="rId2" tooltip="Go to Worksheet"/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5305424" y="542926"/>
            <a:ext cx="1444752" cy="310896"/>
            <a:chOff x="10191750" y="1095375"/>
            <a:chExt cx="1444752" cy="310896"/>
          </a:xfrm>
        </xdr:grpSpPr>
        <xdr:sp macro="[0]!shpButtonCompany_Click" textlink="">
          <xdr:nvSpPr>
            <xdr:cNvPr id="16" name="Zone de texte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10191750" y="1095375"/>
              <a:ext cx="1444752" cy="310896"/>
            </a:xfrm>
            <a:prstGeom prst="rect">
              <a:avLst/>
            </a:prstGeom>
            <a:solidFill>
              <a:schemeClr val="accen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50">
                  <a:solidFill>
                    <a:schemeClr val="bg1"/>
                  </a:solidFill>
                </a:rPr>
                <a:t>FATURE</a:t>
              </a:r>
            </a:p>
          </xdr:txBody>
        </xdr:sp>
        <xdr:sp macro="[0]!shpButtonCompany_Click" textlink="">
          <xdr:nvSpPr>
            <xdr:cNvPr id="17" name="Zone de texte 16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10220326" y="1123950"/>
              <a:ext cx="1380744" cy="246888"/>
            </a:xfrm>
            <a:prstGeom prst="rect">
              <a:avLst/>
            </a:prstGeom>
            <a:no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</xdr:txBody>
        </xdr:sp>
      </xdr:grpSp>
      <xdr:grpSp>
        <xdr:nvGrpSpPr>
          <xdr:cNvPr id="2" name="Groupe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pSpPr/>
        </xdr:nvGrpSpPr>
        <xdr:grpSpPr>
          <a:xfrm>
            <a:off x="5191125" y="438150"/>
            <a:ext cx="1676401" cy="523875"/>
            <a:chOff x="5191125" y="438150"/>
            <a:chExt cx="1676401" cy="523875"/>
          </a:xfrm>
        </xdr:grpSpPr>
        <xdr:sp macro="" textlink="">
          <xdr:nvSpPr>
            <xdr:cNvPr id="9" name="Zone de texte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5191125" y="457201"/>
              <a:ext cx="1673352" cy="504824"/>
            </a:xfrm>
            <a:prstGeom prst="rect">
              <a:avLst/>
            </a:prstGeom>
            <a:noFill/>
            <a:ln>
              <a:solidFill>
                <a:schemeClr val="bg2"/>
              </a:solidFill>
            </a:ln>
            <a:effectLst/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wrap="square" tIns="182880" bIns="91440" rtlCol="0" anchor="t"/>
            <a:lstStyle/>
            <a:p>
              <a:endParaRPr lang="en-US" sz="700" baseline="0">
                <a:solidFill>
                  <a:schemeClr val="tx2"/>
                </a:solidFill>
              </a:endParaRPr>
            </a:p>
            <a:p>
              <a:endParaRPr lang="en-US" sz="700" baseline="0">
                <a:solidFill>
                  <a:schemeClr val="tx2"/>
                </a:solidFill>
              </a:endParaRPr>
            </a:p>
            <a:p>
              <a:endParaRPr lang="en-US" sz="700" baseline="0">
                <a:solidFill>
                  <a:schemeClr val="tx2"/>
                </a:solidFill>
              </a:endParaRPr>
            </a:p>
            <a:p>
              <a:endParaRPr lang="en-US" sz="700" baseline="0">
                <a:solidFill>
                  <a:schemeClr val="tx2"/>
                </a:solidFill>
              </a:endParaRPr>
            </a:p>
            <a:p>
              <a:endParaRPr lang="en-US" sz="700" baseline="0">
                <a:solidFill>
                  <a:schemeClr val="tx2"/>
                </a:solidFill>
              </a:endParaRPr>
            </a:p>
            <a:p>
              <a:endParaRPr lang="en-US" sz="700" baseline="0">
                <a:solidFill>
                  <a:schemeClr val="tx2"/>
                </a:solidFill>
              </a:endParaRPr>
            </a:p>
          </xdr:txBody>
        </xdr:sp>
        <xdr:cxnSp macro="">
          <xdr:nvCxnSpPr>
            <xdr:cNvPr id="13" name="Lien droit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CxnSpPr/>
          </xdr:nvCxnSpPr>
          <xdr:spPr>
            <a:xfrm>
              <a:off x="5191126" y="438150"/>
              <a:ext cx="1676400" cy="0"/>
            </a:xfrm>
            <a:prstGeom prst="line">
              <a:avLst/>
            </a:prstGeom>
            <a:ln w="25400">
              <a:solidFill>
                <a:schemeClr val="tx2"/>
              </a:solidFill>
              <a:miter lim="800000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Détailsfacture" displayName="Détailsfacture" ref="B14:E30" headerRowDxfId="6">
  <tableColumns count="4">
    <tableColumn id="1" xr3:uid="{00000000-0010-0000-0000-000001000000}" name="QUANTITÉ" dataDxfId="0" totalsRowDxfId="5"/>
    <tableColumn id="2" xr3:uid="{00000000-0010-0000-0000-000002000000}" name="DÉTAILS" dataDxfId="3" totalsRowDxfId="4"/>
    <tableColumn id="9" xr3:uid="{00000000-0010-0000-0000-000009000000}" name="PRIX UNITAIRE" dataDxfId="2"/>
    <tableColumn id="10" xr3:uid="{00000000-0010-0000-0000-00000A000000}" name="TOTAL LIGNE" dataDxfId="1">
      <calculatedColumnFormula>IFERROR(Détailsfacture[[#This Row],[PRIX UNITAIRE]]*Détailsfacture[[#This Row],[QUANTITÉ]],"")</calculatedColumnFormula>
    </tableColumn>
  </tableColumns>
  <tableStyleInfo name="Billing Invoice" showFirstColumn="0" showLastColumn="0" showRowStripes="1" showColumnStripes="0"/>
  <extLst>
    <ext xmlns:x14="http://schemas.microsoft.com/office/spreadsheetml/2009/9/main" uri="{504A1905-F514-4f6f-8877-14C23A59335A}">
      <x14:table altText="Invoice Grid Printout Table" altTextSummary="This is a read-only table summarizing the invoice worksheet in a fashion that is ready to be printed as the actual invoic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Configurationdelasociété" displayName="Configurationdelasociété" ref="B2:C20" totalsRowShown="0" headerRowDxfId="10" dataDxfId="9">
  <tableColumns count="2">
    <tableColumn id="1" xr3:uid="{00000000-0010-0000-0100-000001000000}" name="INFORMATIONS SUR VOTRE SOCIÉTÉ" dataDxfId="8"/>
    <tableColumn id="2" xr3:uid="{00000000-0010-0000-0100-000002000000}" name="VALEUR" dataDxfId="7"/>
  </tableColumns>
  <tableStyleInfo name="Billing Invoice" showFirstColumn="0" showLastColumn="0" showRowStripes="1" showColumnStripes="0"/>
  <extLst>
    <ext xmlns:x14="http://schemas.microsoft.com/office/spreadsheetml/2009/9/main" uri="{504A1905-F514-4f6f-8877-14C23A59335A}">
      <x14:table altText="Company Setup Table" altTextSummary="This is a table for defining the user's company information, i.e. company name, address, phone, website, bank address, etc."/>
    </ext>
  </extLst>
</table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ardinsdechanabier@gmail.com" TargetMode="External"/><Relationship Id="rId1" Type="http://schemas.openxmlformats.org/officeDocument/2006/relationships/hyperlink" Target="http://www.jardinsdechanabier,com/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/>
  </sheetPr>
  <dimension ref="A1:H56"/>
  <sheetViews>
    <sheetView showGridLines="0" tabSelected="1" topLeftCell="A24" zoomScaleNormal="100" zoomScaleSheetLayoutView="100" workbookViewId="0">
      <selection activeCell="E33" sqref="E33"/>
    </sheetView>
  </sheetViews>
  <sheetFormatPr baseColWidth="10" defaultColWidth="9.140625" defaultRowHeight="14.25" x14ac:dyDescent="0.15"/>
  <cols>
    <col min="1" max="1" width="4" style="1" customWidth="1"/>
    <col min="2" max="2" width="18.42578125" style="1" customWidth="1"/>
    <col min="3" max="3" width="48.5703125" style="1" customWidth="1"/>
    <col min="4" max="4" width="16.140625" style="1" customWidth="1"/>
    <col min="5" max="5" width="19.7109375" style="1" customWidth="1"/>
    <col min="6" max="6" width="4" style="1" hidden="1" customWidth="1"/>
    <col min="7" max="10" width="0" style="1" hidden="1" customWidth="1"/>
    <col min="11" max="16384" width="9.140625" style="1"/>
  </cols>
  <sheetData>
    <row r="1" spans="2:6" ht="25.5" customHeight="1" x14ac:dyDescent="0.15"/>
    <row r="2" spans="2:6" ht="43.5" customHeight="1" thickBot="1" x14ac:dyDescent="0.2">
      <c r="B2" s="40" t="s">
        <v>69</v>
      </c>
      <c r="C2" s="39" t="s">
        <v>49</v>
      </c>
    </row>
    <row r="3" spans="2:6" ht="24" customHeight="1" thickTop="1" x14ac:dyDescent="0.15">
      <c r="B3" s="56" t="s">
        <v>50</v>
      </c>
      <c r="C3" s="56"/>
      <c r="D3" s="53" t="s">
        <v>74</v>
      </c>
      <c r="E3" s="53"/>
      <c r="F3" s="1" t="s">
        <v>28</v>
      </c>
    </row>
    <row r="4" spans="2:6" ht="24" customHeight="1" x14ac:dyDescent="0.15">
      <c r="B4" s="57"/>
      <c r="C4" s="58"/>
      <c r="D4" s="54"/>
      <c r="E4" s="54"/>
      <c r="F4" s="1" t="s">
        <v>28</v>
      </c>
    </row>
    <row r="5" spans="2:6" x14ac:dyDescent="0.15">
      <c r="B5" s="59"/>
      <c r="C5" s="59"/>
    </row>
    <row r="6" spans="2:6" x14ac:dyDescent="0.15">
      <c r="B6" s="60" t="s">
        <v>68</v>
      </c>
      <c r="C6" s="60"/>
      <c r="D6" s="48" t="s">
        <v>40</v>
      </c>
      <c r="E6" s="48"/>
    </row>
    <row r="7" spans="2:6" x14ac:dyDescent="0.15">
      <c r="B7" s="61" t="s">
        <v>51</v>
      </c>
      <c r="C7" s="62"/>
      <c r="D7" s="49" t="s">
        <v>41</v>
      </c>
      <c r="E7" s="50"/>
    </row>
    <row r="8" spans="2:6" x14ac:dyDescent="0.15">
      <c r="B8" s="63"/>
      <c r="C8" s="63"/>
      <c r="D8" s="49" t="s">
        <v>32</v>
      </c>
      <c r="E8" s="50"/>
    </row>
    <row r="9" spans="2:6" x14ac:dyDescent="0.15">
      <c r="B9" s="64" t="s">
        <v>52</v>
      </c>
      <c r="C9" s="63"/>
      <c r="E9" s="41" t="s">
        <v>43</v>
      </c>
    </row>
    <row r="10" spans="2:6" ht="12.75" customHeight="1" x14ac:dyDescent="0.15">
      <c r="B10" s="65" t="s">
        <v>53</v>
      </c>
      <c r="C10" s="66"/>
      <c r="E10" s="42">
        <f>Configurationdelasociété_Adresseligne4</f>
        <v>0</v>
      </c>
    </row>
    <row r="11" spans="2:6" ht="6.75" customHeight="1" x14ac:dyDescent="0.15">
      <c r="B11" s="15"/>
      <c r="C11" s="14"/>
      <c r="E11" s="42"/>
    </row>
    <row r="12" spans="2:6" ht="6" customHeight="1" thickBot="1" x14ac:dyDescent="0.3">
      <c r="B12" s="22"/>
      <c r="C12" s="17"/>
      <c r="D12" s="18"/>
      <c r="E12" s="27"/>
    </row>
    <row r="13" spans="2:6" ht="15" thickTop="1" x14ac:dyDescent="0.15">
      <c r="B13" s="2"/>
    </row>
    <row r="14" spans="2:6" ht="15" x14ac:dyDescent="0.15">
      <c r="B14" s="9" t="s">
        <v>18</v>
      </c>
      <c r="C14" s="9" t="s">
        <v>19</v>
      </c>
      <c r="D14" s="10" t="s">
        <v>20</v>
      </c>
      <c r="E14" s="10" t="s">
        <v>21</v>
      </c>
    </row>
    <row r="15" spans="2:6" x14ac:dyDescent="0.15">
      <c r="B15" s="55"/>
      <c r="C15" s="5" t="s">
        <v>54</v>
      </c>
      <c r="D15" s="6">
        <v>18</v>
      </c>
      <c r="E15" s="6">
        <f>IFERROR(Détailsfacture[[#This Row],[PRIX UNITAIRE]]*Détailsfacture[[#This Row],[QUANTITÉ]],"")</f>
        <v>0</v>
      </c>
    </row>
    <row r="16" spans="2:6" ht="18.75" customHeight="1" x14ac:dyDescent="0.15">
      <c r="B16" s="55"/>
      <c r="C16" s="5" t="s">
        <v>55</v>
      </c>
      <c r="D16" s="6">
        <v>2</v>
      </c>
      <c r="E16" s="6">
        <f>IFERROR(Détailsfacture[[#This Row],[PRIX UNITAIRE]]*Détailsfacture[[#This Row],[QUANTITÉ]],"")</f>
        <v>0</v>
      </c>
    </row>
    <row r="17" spans="2:8" ht="18.75" customHeight="1" x14ac:dyDescent="0.15">
      <c r="B17" s="55"/>
      <c r="C17" s="5" t="s">
        <v>56</v>
      </c>
      <c r="D17" s="6">
        <v>2</v>
      </c>
      <c r="E17" s="6">
        <f>IFERROR(Détailsfacture[[#This Row],[PRIX UNITAIRE]]*Détailsfacture[[#This Row],[QUANTITÉ]],"")</f>
        <v>0</v>
      </c>
    </row>
    <row r="18" spans="2:8" ht="18.75" customHeight="1" x14ac:dyDescent="0.15">
      <c r="B18" s="55"/>
      <c r="C18" s="5" t="s">
        <v>57</v>
      </c>
      <c r="D18" s="6">
        <v>2</v>
      </c>
      <c r="E18" s="6">
        <f>IFERROR(Détailsfacture[[#This Row],[PRIX UNITAIRE]]*Détailsfacture[[#This Row],[QUANTITÉ]],"")</f>
        <v>0</v>
      </c>
    </row>
    <row r="19" spans="2:8" ht="18.75" customHeight="1" x14ac:dyDescent="0.15">
      <c r="B19" s="55"/>
      <c r="C19" s="5" t="s">
        <v>58</v>
      </c>
      <c r="D19" s="6">
        <v>2</v>
      </c>
      <c r="E19" s="6">
        <f>IFERROR(Détailsfacture[[#This Row],[PRIX UNITAIRE]]*Détailsfacture[[#This Row],[QUANTITÉ]],"")</f>
        <v>0</v>
      </c>
    </row>
    <row r="20" spans="2:8" ht="18.75" customHeight="1" x14ac:dyDescent="0.15">
      <c r="B20" s="55"/>
      <c r="C20" s="5" t="s">
        <v>59</v>
      </c>
      <c r="D20" s="6">
        <v>2</v>
      </c>
      <c r="E20" s="6">
        <f>IFERROR(Détailsfacture[[#This Row],[PRIX UNITAIRE]]*Détailsfacture[[#This Row],[QUANTITÉ]],"")</f>
        <v>0</v>
      </c>
    </row>
    <row r="21" spans="2:8" ht="18.75" customHeight="1" x14ac:dyDescent="0.15">
      <c r="B21" s="55"/>
      <c r="C21" s="5" t="s">
        <v>60</v>
      </c>
      <c r="D21" s="6">
        <v>2</v>
      </c>
      <c r="E21" s="6">
        <f>IFERROR(Détailsfacture[[#This Row],[PRIX UNITAIRE]]*Détailsfacture[[#This Row],[QUANTITÉ]],"")</f>
        <v>0</v>
      </c>
    </row>
    <row r="22" spans="2:8" ht="18.75" customHeight="1" x14ac:dyDescent="0.15">
      <c r="B22" s="55"/>
      <c r="C22" s="5" t="s">
        <v>61</v>
      </c>
      <c r="D22" s="6">
        <v>2</v>
      </c>
      <c r="E22" s="6">
        <f>IFERROR(Détailsfacture[[#This Row],[PRIX UNITAIRE]]*Détailsfacture[[#This Row],[QUANTITÉ]],"")</f>
        <v>0</v>
      </c>
    </row>
    <row r="23" spans="2:8" ht="18.75" customHeight="1" x14ac:dyDescent="0.15">
      <c r="B23" s="55"/>
      <c r="C23" s="5" t="s">
        <v>62</v>
      </c>
      <c r="D23" s="6">
        <v>2</v>
      </c>
      <c r="E23" s="6">
        <f>IFERROR(Détailsfacture[[#This Row],[PRIX UNITAIRE]]*Détailsfacture[[#This Row],[QUANTITÉ]],"")</f>
        <v>0</v>
      </c>
    </row>
    <row r="24" spans="2:8" ht="18.75" customHeight="1" x14ac:dyDescent="0.15">
      <c r="B24" s="55"/>
      <c r="C24" s="5" t="s">
        <v>63</v>
      </c>
      <c r="D24" s="67">
        <v>1</v>
      </c>
      <c r="E24" s="6">
        <f>IFERROR(Détailsfacture[[#This Row],[PRIX UNITAIRE]]*Détailsfacture[[#This Row],[QUANTITÉ]],"")</f>
        <v>0</v>
      </c>
    </row>
    <row r="25" spans="2:8" ht="18.75" customHeight="1" x14ac:dyDescent="0.15">
      <c r="B25" s="55"/>
      <c r="C25" s="5" t="s">
        <v>72</v>
      </c>
      <c r="D25" s="67"/>
      <c r="E25" s="6">
        <f>IFERROR(Détailsfacture[[#This Row],[PRIX UNITAIRE]]*Détailsfacture[[#This Row],[QUANTITÉ]],"")</f>
        <v>0</v>
      </c>
    </row>
    <row r="26" spans="2:8" ht="18.75" customHeight="1" x14ac:dyDescent="0.15">
      <c r="B26" s="55"/>
      <c r="C26" s="5" t="s">
        <v>71</v>
      </c>
      <c r="D26" s="67">
        <v>1</v>
      </c>
      <c r="E26" s="6">
        <f>IFERROR(Détailsfacture[[#This Row],[PRIX UNITAIRE]]*Détailsfacture[[#This Row],[QUANTITÉ]],"")</f>
        <v>0</v>
      </c>
    </row>
    <row r="27" spans="2:8" ht="18.75" customHeight="1" x14ac:dyDescent="0.15">
      <c r="B27" s="55"/>
      <c r="C27" s="5" t="s">
        <v>64</v>
      </c>
      <c r="D27" s="6">
        <v>15</v>
      </c>
      <c r="E27" s="6">
        <f>IFERROR(Détailsfacture[[#This Row],[PRIX UNITAIRE]]*Détailsfacture[[#This Row],[QUANTITÉ]],"")</f>
        <v>0</v>
      </c>
    </row>
    <row r="28" spans="2:8" ht="18.75" customHeight="1" x14ac:dyDescent="0.15">
      <c r="B28" s="55"/>
      <c r="C28" s="5" t="s">
        <v>65</v>
      </c>
      <c r="D28" s="6">
        <v>15</v>
      </c>
      <c r="E28" s="6">
        <f>IFERROR(Détailsfacture[[#This Row],[PRIX UNITAIRE]]*Détailsfacture[[#This Row],[QUANTITÉ]],"")</f>
        <v>0</v>
      </c>
    </row>
    <row r="29" spans="2:8" ht="18.75" customHeight="1" x14ac:dyDescent="0.15">
      <c r="B29" s="55"/>
      <c r="C29" s="5" t="s">
        <v>66</v>
      </c>
      <c r="D29" s="6">
        <v>15</v>
      </c>
      <c r="E29" s="6">
        <f>IFERROR(Détailsfacture[[#This Row],[PRIX UNITAIRE]]*Détailsfacture[[#This Row],[QUANTITÉ]],"")</f>
        <v>0</v>
      </c>
    </row>
    <row r="30" spans="2:8" ht="18.75" customHeight="1" x14ac:dyDescent="0.15">
      <c r="B30" s="55"/>
      <c r="C30" s="5" t="s">
        <v>67</v>
      </c>
      <c r="D30" s="6">
        <v>15</v>
      </c>
      <c r="E30" s="6">
        <f>IFERROR(Détailsfacture[[#This Row],[PRIX UNITAIRE]]*Détailsfacture[[#This Row],[QUANTITÉ]],"")</f>
        <v>0</v>
      </c>
    </row>
    <row r="31" spans="2:8" ht="18.75" customHeight="1" x14ac:dyDescent="0.15">
      <c r="B31" s="7"/>
      <c r="C31" s="12"/>
      <c r="D31" s="35" t="s">
        <v>39</v>
      </c>
      <c r="E31" s="36">
        <f>SUM(Détailsfacture[TOTAL LIGNE])</f>
        <v>0</v>
      </c>
      <c r="F31" s="3"/>
      <c r="G31" s="3"/>
      <c r="H31" s="3"/>
    </row>
    <row r="32" spans="2:8" ht="18" customHeight="1" x14ac:dyDescent="0.15">
      <c r="B32" s="7"/>
      <c r="C32" s="35" t="s">
        <v>73</v>
      </c>
      <c r="D32" s="52">
        <v>-0.2</v>
      </c>
      <c r="E32" s="36">
        <f>ROUND(E31*0.2,2)</f>
        <v>0</v>
      </c>
    </row>
    <row r="33" spans="1:8" ht="18" customHeight="1" x14ac:dyDescent="0.15">
      <c r="B33" s="8"/>
      <c r="C33" s="13"/>
      <c r="D33" s="34" t="s">
        <v>70</v>
      </c>
      <c r="E33" s="68">
        <v>5</v>
      </c>
    </row>
    <row r="34" spans="1:8" ht="18" customHeight="1" x14ac:dyDescent="0.15">
      <c r="B34" s="4"/>
      <c r="C34" s="4"/>
      <c r="D34" s="44" t="str">
        <f>REPT(Configurationdelasociété_Abréviationdedevise,LEN(Configurationdelasociété_Abréviationdedevise)&gt;0) &amp; " TOTAL"</f>
        <v>EUR TOTAL</v>
      </c>
      <c r="E34" s="46">
        <f>E31+E32+E33</f>
        <v>5</v>
      </c>
    </row>
    <row r="35" spans="1:8" ht="18" customHeight="1" thickBot="1" x14ac:dyDescent="0.2">
      <c r="B35" s="17"/>
      <c r="C35" s="17"/>
      <c r="D35" s="45"/>
      <c r="E35" s="47"/>
    </row>
    <row r="36" spans="1:8" ht="18" customHeight="1" thickTop="1" x14ac:dyDescent="0.15"/>
    <row r="37" spans="1:8" ht="15" x14ac:dyDescent="0.3">
      <c r="B37" s="24" t="s">
        <v>22</v>
      </c>
      <c r="C37" s="16"/>
      <c r="D37" s="16"/>
      <c r="E37" s="25" t="s">
        <v>23</v>
      </c>
    </row>
    <row r="38" spans="1:8" x14ac:dyDescent="0.15">
      <c r="B38" s="14" t="str">
        <f>"Nom du bénéficiaire: " &amp; Configurationdelasociété_Nomdelabanquedubénéficiaire</f>
        <v>Nom du bénéficiaire: Association Myrte et Papyrus</v>
      </c>
      <c r="C38" s="14"/>
      <c r="D38" s="14"/>
      <c r="E38" s="20" t="str">
        <f>IFERROR(Configurationdelasociété_votrenom,"")</f>
        <v>Nathanaël Bechdolff</v>
      </c>
    </row>
    <row r="39" spans="1:8" x14ac:dyDescent="0.15">
      <c r="B39" s="14" t="str">
        <f>"Nom de la banque: " &amp; Configurationdelasociété_Nomdebanque</f>
        <v>Nom de la banque: Crédit Mutuel Aubenas</v>
      </c>
      <c r="C39" s="14"/>
      <c r="D39" s="14"/>
      <c r="E39" s="20" t="str">
        <f>IFERROR("Téléphone : " &amp; Configurationdelasociété_votretéléphone,"")</f>
        <v>Téléphone : +33 642 643 809</v>
      </c>
    </row>
    <row r="40" spans="1:8" x14ac:dyDescent="0.15">
      <c r="B40" s="14" t="str">
        <f>"Adresse de la banque: " &amp; Configurationdelasociété_Adressebanque</f>
        <v>Adresse de la banque: 43 Boulevard Gambetta 07200 AUBENAS</v>
      </c>
      <c r="C40" s="14"/>
      <c r="D40" s="14"/>
      <c r="E40" s="20"/>
    </row>
    <row r="41" spans="1:8" x14ac:dyDescent="0.15">
      <c r="B41" s="14" t="str">
        <f>"Numéro de compte : " &amp; Configurationdelasociété_Comptebancaire</f>
        <v>Numéro de compte : FR76 1027 8089 1100 0206 0100 131</v>
      </c>
      <c r="C41" s="14"/>
      <c r="D41" s="14"/>
      <c r="E41" s="20" t="str">
        <f>IFERROR(Configurationdelasociété_votreURL,"")</f>
        <v>www.jardinsdechanabier,com</v>
      </c>
    </row>
    <row r="42" spans="1:8" x14ac:dyDescent="0.15">
      <c r="B42" s="14" t="str">
        <f>"Numéro d’acheminement (code SWIFT) : " &amp; Configurationdelasociété_Acheminementbancaire</f>
        <v>Numéro d’acheminement (code SWIFT) : CMCIFR2A</v>
      </c>
      <c r="C42" s="14"/>
      <c r="D42" s="14"/>
      <c r="E42" s="20" t="str">
        <f>IFERROR(Configurationdelasociété_votreemail,"")</f>
        <v>jardinsdechanabier@gmail.com</v>
      </c>
    </row>
    <row r="43" spans="1:8" ht="15" customHeight="1" x14ac:dyDescent="0.15">
      <c r="B43" s="14" t="str">
        <f>"Référence de paiement: " &amp; Numérodefacture</f>
        <v>Référence de paiement: n° 2017-000</v>
      </c>
      <c r="C43" s="14"/>
      <c r="D43" s="14"/>
      <c r="E43" s="20" t="str">
        <f>IFERROR(IF(LEN(Client_PO),"Contract/PO: " &amp; Client_PO,""),"")</f>
        <v/>
      </c>
    </row>
    <row r="44" spans="1:8" x14ac:dyDescent="0.15">
      <c r="B44" s="19"/>
      <c r="C44" s="19"/>
      <c r="D44" s="19"/>
      <c r="E44" s="19"/>
    </row>
    <row r="45" spans="1:8" ht="26.25" customHeight="1" x14ac:dyDescent="0.15">
      <c r="B45" s="43" t="str">
        <f>UPPER("Le paiement peut être effectué par virement bancaire, par chèque à l’ordre de ' " &amp; Configurationdelasociété_Bénéficiaireduchèque &amp; " ', ou en ligne par Paypal.")</f>
        <v>LE PAIEMENT PEUT ÊTRE EFFECTUÉ PAR VIREMENT BANCAIRE, PAR CHÈQUE À L’ORDRE DE ' ASSOCIATION MYRTE ET PAPYRUS ', OU EN LIGNE PAR PAYPAL.</v>
      </c>
      <c r="C45" s="43"/>
      <c r="D45" s="43"/>
      <c r="E45" s="43"/>
      <c r="H45" s="21"/>
    </row>
    <row r="46" spans="1:8" ht="27" customHeight="1" x14ac:dyDescent="0.15">
      <c r="B46" s="43"/>
      <c r="C46" s="43"/>
      <c r="D46" s="43"/>
      <c r="E46" s="43"/>
      <c r="H46" s="21"/>
    </row>
    <row r="47" spans="1:8" ht="15.75" customHeight="1" thickBot="1" x14ac:dyDescent="0.2">
      <c r="A47" s="37" t="s">
        <v>44</v>
      </c>
    </row>
    <row r="48" spans="1:8" ht="15" thickBot="1" x14ac:dyDescent="0.2">
      <c r="A48" s="69"/>
      <c r="B48" s="7" t="s">
        <v>45</v>
      </c>
    </row>
    <row r="49" spans="1:5" ht="15" thickBot="1" x14ac:dyDescent="0.2">
      <c r="A49" s="69"/>
      <c r="B49" s="7" t="s">
        <v>46</v>
      </c>
    </row>
    <row r="50" spans="1:5" ht="15" thickBot="1" x14ac:dyDescent="0.2">
      <c r="A50" s="69"/>
      <c r="B50" s="7" t="s">
        <v>47</v>
      </c>
    </row>
    <row r="52" spans="1:5" ht="13.5" customHeight="1" x14ac:dyDescent="0.15">
      <c r="A52" s="37" t="s">
        <v>75</v>
      </c>
    </row>
    <row r="53" spans="1:5" x14ac:dyDescent="0.15">
      <c r="A53" s="70"/>
      <c r="B53" s="71"/>
      <c r="C53" s="71"/>
      <c r="D53" s="71"/>
      <c r="E53" s="72"/>
    </row>
    <row r="54" spans="1:5" x14ac:dyDescent="0.15">
      <c r="A54" s="73"/>
      <c r="B54" s="74"/>
      <c r="C54" s="74"/>
      <c r="D54" s="74"/>
      <c r="E54" s="75"/>
    </row>
    <row r="55" spans="1:5" x14ac:dyDescent="0.15">
      <c r="A55" s="73"/>
      <c r="B55" s="74"/>
      <c r="C55" s="74"/>
      <c r="D55" s="74"/>
      <c r="E55" s="75"/>
    </row>
    <row r="56" spans="1:5" x14ac:dyDescent="0.15">
      <c r="A56" s="76"/>
      <c r="B56" s="77"/>
      <c r="C56" s="77"/>
      <c r="D56" s="77"/>
      <c r="E56" s="78"/>
    </row>
  </sheetData>
  <sheetProtection algorithmName="SHA-512" hashValue="9qzxiWKEIj3m6kxOYQ5+LhBJC7h9FrBDV7UOzriGrBngeTTNCFbJF/JX0qx8K/r7EpOL+KdXPTX6fNJFthTzag==" saltValue="SFEQR7BRcxtNpjjPW3EwoA==" spinCount="100000" sheet="1" selectLockedCells="1"/>
  <mergeCells count="14">
    <mergeCell ref="A53:E56"/>
    <mergeCell ref="B46:E46"/>
    <mergeCell ref="D3:E4"/>
    <mergeCell ref="B3:C3"/>
    <mergeCell ref="B45:E45"/>
    <mergeCell ref="D34:D35"/>
    <mergeCell ref="E34:E35"/>
    <mergeCell ref="D6:E6"/>
    <mergeCell ref="D7:E7"/>
    <mergeCell ref="D8:E8"/>
    <mergeCell ref="B6:C6"/>
    <mergeCell ref="B7:C7"/>
    <mergeCell ref="B8:C8"/>
    <mergeCell ref="B9:C9"/>
  </mergeCells>
  <printOptions horizontalCentered="1"/>
  <pageMargins left="0.23622047244094491" right="0.23622047244094491" top="0.51181102362204722" bottom="0.51181102362204722" header="0.31496062992125984" footer="0.31496062992125984"/>
  <pageSetup orientation="portrait" verticalDpi="300" r:id="rId1"/>
  <headerFooter>
    <oddFooter>&amp;L&amp;A&amp;RPage &amp;P/&amp;N</oddFooter>
  </headerFooter>
  <rowBreaks count="1" manualBreakCount="1">
    <brk id="36" max="5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/>
    <pageSetUpPr autoPageBreaks="0" fitToPage="1"/>
  </sheetPr>
  <dimension ref="B1:C22"/>
  <sheetViews>
    <sheetView showGridLines="0" zoomScaleNormal="100" workbookViewId="0">
      <selection activeCell="C11" sqref="C11"/>
    </sheetView>
  </sheetViews>
  <sheetFormatPr baseColWidth="10" defaultColWidth="9.140625" defaultRowHeight="18.75" customHeight="1" x14ac:dyDescent="0.15"/>
  <cols>
    <col min="1" max="1" width="4" style="23" customWidth="1"/>
    <col min="2" max="2" width="39.28515625" style="23" customWidth="1"/>
    <col min="3" max="3" width="36.85546875" style="23" customWidth="1"/>
    <col min="4" max="16384" width="9.140625" style="23"/>
  </cols>
  <sheetData>
    <row r="1" spans="2:3" ht="34.5" customHeight="1" thickBot="1" x14ac:dyDescent="0.5">
      <c r="B1" s="26" t="s">
        <v>26</v>
      </c>
      <c r="C1" s="17"/>
    </row>
    <row r="2" spans="2:3" ht="22.5" customHeight="1" thickTop="1" x14ac:dyDescent="0.15">
      <c r="B2" s="11" t="s">
        <v>25</v>
      </c>
      <c r="C2" s="11" t="s">
        <v>24</v>
      </c>
    </row>
    <row r="3" spans="2:3" ht="18.75" customHeight="1" x14ac:dyDescent="0.15">
      <c r="B3" s="29" t="s">
        <v>0</v>
      </c>
      <c r="C3" s="30" t="s">
        <v>33</v>
      </c>
    </row>
    <row r="4" spans="2:3" ht="18.75" customHeight="1" x14ac:dyDescent="0.15">
      <c r="B4" s="29" t="s">
        <v>15</v>
      </c>
      <c r="C4" s="30" t="s">
        <v>30</v>
      </c>
    </row>
    <row r="5" spans="2:3" ht="18.75" customHeight="1" x14ac:dyDescent="0.15">
      <c r="B5" s="29" t="s">
        <v>10</v>
      </c>
      <c r="C5" s="30" t="s">
        <v>29</v>
      </c>
    </row>
    <row r="6" spans="2:3" ht="18.75" customHeight="1" x14ac:dyDescent="0.15">
      <c r="B6" s="29" t="s">
        <v>11</v>
      </c>
      <c r="C6" s="30" t="s">
        <v>31</v>
      </c>
    </row>
    <row r="7" spans="2:3" ht="18.75" customHeight="1" x14ac:dyDescent="0.15">
      <c r="B7" s="29" t="s">
        <v>12</v>
      </c>
      <c r="C7" s="30" t="s">
        <v>32</v>
      </c>
    </row>
    <row r="8" spans="2:3" ht="18.75" customHeight="1" x14ac:dyDescent="0.15">
      <c r="B8" s="29" t="s">
        <v>13</v>
      </c>
      <c r="C8" s="28"/>
    </row>
    <row r="9" spans="2:3" ht="18.75" customHeight="1" x14ac:dyDescent="0.15">
      <c r="B9" s="29" t="s">
        <v>14</v>
      </c>
      <c r="C9" s="28"/>
    </row>
    <row r="10" spans="2:3" ht="18.75" customHeight="1" x14ac:dyDescent="0.15">
      <c r="B10" s="29" t="s">
        <v>1</v>
      </c>
      <c r="C10" s="38" t="s">
        <v>48</v>
      </c>
    </row>
    <row r="11" spans="2:3" ht="18.75" customHeight="1" x14ac:dyDescent="0.15">
      <c r="B11" s="29" t="s">
        <v>3</v>
      </c>
      <c r="C11" s="30"/>
    </row>
    <row r="12" spans="2:3" ht="18.75" customHeight="1" x14ac:dyDescent="0.15">
      <c r="B12" s="29" t="s">
        <v>2</v>
      </c>
      <c r="C12" s="33" t="s">
        <v>34</v>
      </c>
    </row>
    <row r="13" spans="2:3" ht="18.75" customHeight="1" x14ac:dyDescent="0.15">
      <c r="B13" s="29" t="s">
        <v>27</v>
      </c>
      <c r="C13" s="33" t="s">
        <v>42</v>
      </c>
    </row>
    <row r="14" spans="2:3" ht="18.75" customHeight="1" x14ac:dyDescent="0.15">
      <c r="B14" s="29" t="s">
        <v>4</v>
      </c>
      <c r="C14" s="28" t="s">
        <v>5</v>
      </c>
    </row>
    <row r="15" spans="2:3" ht="18.75" customHeight="1" x14ac:dyDescent="0.15">
      <c r="B15" s="29" t="s">
        <v>16</v>
      </c>
      <c r="C15" s="30" t="s">
        <v>29</v>
      </c>
    </row>
    <row r="16" spans="2:3" ht="18.75" customHeight="1" x14ac:dyDescent="0.15">
      <c r="B16" s="29" t="s">
        <v>6</v>
      </c>
      <c r="C16" s="30" t="s">
        <v>35</v>
      </c>
    </row>
    <row r="17" spans="2:3" ht="18.75" customHeight="1" x14ac:dyDescent="0.15">
      <c r="B17" s="32" t="s">
        <v>7</v>
      </c>
      <c r="C17" s="30" t="s">
        <v>36</v>
      </c>
    </row>
    <row r="18" spans="2:3" ht="18.75" customHeight="1" x14ac:dyDescent="0.15">
      <c r="B18" s="32" t="s">
        <v>8</v>
      </c>
      <c r="C18" s="30" t="s">
        <v>37</v>
      </c>
    </row>
    <row r="19" spans="2:3" ht="18.75" customHeight="1" x14ac:dyDescent="0.15">
      <c r="B19" s="29" t="s">
        <v>9</v>
      </c>
      <c r="C19" s="30" t="s">
        <v>38</v>
      </c>
    </row>
    <row r="20" spans="2:3" ht="18.75" customHeight="1" x14ac:dyDescent="0.15">
      <c r="B20" s="31" t="s">
        <v>17</v>
      </c>
      <c r="C20" s="30" t="s">
        <v>29</v>
      </c>
    </row>
    <row r="21" spans="2:3" ht="9.75" customHeight="1" thickBot="1" x14ac:dyDescent="0.2">
      <c r="B21" s="51"/>
      <c r="C21" s="51"/>
    </row>
    <row r="22" spans="2:3" ht="18.75" customHeight="1" thickTop="1" x14ac:dyDescent="0.15"/>
  </sheetData>
  <sheetProtection algorithmName="SHA-512" hashValue="ZDDxcPmFACmgsB7ZOFzHOPxkKvWBKlKqjPLz3gd9nXoNIbBhbFWxHUVFVS/Dn+Vj0brA+R0Z/nD56SXuZbSlfw==" saltValue="i59FqlY9MpqaauoijuJpOA==" spinCount="100000" sheet="1" objects="1" scenarios="1" selectLockedCells="1" selectUnlockedCells="1"/>
  <mergeCells count="1">
    <mergeCell ref="B21:C21"/>
  </mergeCells>
  <hyperlinks>
    <hyperlink ref="C12" r:id="rId1" xr:uid="{00000000-0004-0000-0100-000000000000}"/>
    <hyperlink ref="C13" r:id="rId2" xr:uid="{00000000-0004-0000-0100-000001000000}"/>
  </hyperlinks>
  <printOptions horizontalCentered="1"/>
  <pageMargins left="0.7" right="0.7" top="0.75" bottom="0.75" header="0.3" footer="0.3"/>
  <pageSetup fitToHeight="0" orientation="portrait" verticalDpi="0" r:id="rId3"/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Bon de commande</vt:lpstr>
      <vt:lpstr>Configuration de la société</vt:lpstr>
      <vt:lpstr>Numérodefacture</vt:lpstr>
      <vt:lpstr>Totalfacture</vt:lpstr>
      <vt:lpstr>'Bon de commande'!Zone_d_impression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2017-05-23T13:11:53Z</dcterms:created>
  <dcterms:modified xsi:type="dcterms:W3CDTF">2017-08-28T16:26:46Z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